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<sst xmlns="http://schemas.openxmlformats.org/spreadsheetml/2006/main" count="137" uniqueCount="136">
  <si>
    <t>Стоимость активов</t>
  </si>
  <si>
    <t>Наименование показателя</t>
  </si>
  <si>
    <t>Код строки</t>
  </si>
  <si>
    <t>Коэффициент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</si>
  <si>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</si>
  <si>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</si>
  <si>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</si>
  <si>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</si>
  <si>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010-030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</si>
  <si>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</si>
  <si>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</si>
  <si>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</si>
  <si>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</si>
  <si>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</si>
  <si>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</si>
  <si>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</si>
  <si>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050-060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</si>
  <si>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</si>
  <si>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</si>
  <si>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</si>
  <si>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</si>
  <si>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</si>
  <si>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</si>
  <si>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080-090</t>
  </si>
  <si>
    <t>080</t>
  </si>
  <si>
    <t>090</t>
  </si>
  <si>
    <t>100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</si>
  <si>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</si>
  <si>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</si>
  <si>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</si>
  <si>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</si>
  <si>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</si>
  <si>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</si>
  <si>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оргинизация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</si>
  <si>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</si>
  <si>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</si>
  <si>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</si>
  <si>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</si>
  <si>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</si>
  <si>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Иностанные финансовые инструменты, квалифицированные в соответствии с законодательством Российской Федерации в каестве ценных бумаг, указанные в пункте 3.14. Положения</t>
  </si>
  <si>
    <t>Итого по строкам 110-220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</si>
  <si>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</si>
  <si>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</si>
  <si>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</si>
  <si>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</si>
  <si>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</si>
  <si>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</si>
  <si>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</si>
  <si>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</si>
  <si>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</si>
  <si>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</si>
  <si>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</si>
  <si>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</si>
  <si>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</si>
  <si>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</si>
  <si>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</si>
  <si>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</si>
  <si>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</si>
  <si>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250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</si>
  <si>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</si>
  <si>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260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</si>
  <si>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</si>
  <si>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270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</si>
  <si>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</si>
  <si>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280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</si>
  <si>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</si>
  <si>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290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</si>
  <si>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</si>
  <si>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300</t>
  </si>
  <si>
    <t>Денежные средства переданные брокерам по договорам на брокерское обслуживание</t>
  </si>
  <si>
    <t>310</t>
  </si>
  <si>
    <t>Денежные средства организации, находящиеся в доверительном управлении</t>
  </si>
  <si>
    <t>320</t>
  </si>
  <si>
    <t>Дебиторская задолженность по возврату клиринговыми организациями средств, переданных им в каестве обеспечения исполнения заключенных организацией сделок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</si>
  <si>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</si>
  <si>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</si>
  <si>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</si>
  <si>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</si>
  <si>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</si>
  <si>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</si>
  <si>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</si>
  <si>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</si>
  <si>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</si>
  <si>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</si>
  <si>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</si>
  <si>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</si>
  <si>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</si>
  <si>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</si>
  <si>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</si>
  <si>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</si>
  <si>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</si>
  <si>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</si>
  <si>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</si>
  <si>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</si>
  <si>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</si>
  <si>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Итого по строкам 240-440</t>
  </si>
  <si>
    <t>450</t>
  </si>
  <si>
    <t>Денежные средства</t>
  </si>
  <si>
    <t>460</t>
  </si>
  <si>
    <t>Суммарная стоимость активов (с учетом коэффициентов) (040+070+100+230+450+460)</t>
  </si>
  <si>
    <t>Стоимость активов с учетом требований пунктов 4.1-4.2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</si>
  <si>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</si>
  <si>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</si>
  <si>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</si>
  <si>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Длгосрочные обязательства банкам и иным юридическим и физическим лицам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</si>
  <si>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</si>
  <si>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</si>
  <si>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</si>
  <si>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</si>
  <si>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</si>
  <si>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</si>
  <si>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</si>
  <si>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</si>
  <si>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</si>
  <si>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</si>
  <si>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</si>
  <si>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</si>
  <si>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</si>
  <si>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</si>
  <si>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</si>
  <si>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Прочие обязательства</t>
  </si>
  <si>
    <t>560</t>
  </si>
  <si>
    <t>Итого по строкам 470-560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</si>
  <si>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</si>
  <si>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</si>
  <si>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</si>
  <si>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</si>
  <si>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</si>
  <si>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</si>
  <si>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r>
      <t>Денежные средства на счетах организации</t>
    </r>
    <r>
      <rPr>
        <sz val="11"/>
        <color indexed="10"/>
        <rFont val="Calibri"/>
        <family val="2"/>
      </rPr>
      <t xml:space="preserve"> </t>
    </r>
  </si>
  <si>
    <t>Генеральный директор</t>
  </si>
  <si>
    <t>ЗАО Управляющая компания "Либра Капитал"</t>
  </si>
  <si>
    <t>Задолженность клиентов организации по оплате ее услуг, связанных с организацией торговли, распространением информации о результаах торгов и обеспечением допуска к участию в торгах</t>
  </si>
  <si>
    <t>Стоимость (руб.)</t>
  </si>
  <si>
    <t>Стоимость с учетом коэффициента (руб.)</t>
  </si>
  <si>
    <t>Расчет размера собственных средств на 31.08.10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</si>
</sst>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6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3" fontId="0" fillId="0" borderId="10" xfId="58" applyFont="1" applyBorder="1" applyAlignment="1">
      <alignment horizontal="center" vertical="top"/>
    </xf>
    <xf numFmtId="43" fontId="0" fillId="0" borderId="10" xfId="58" applyFont="1" applyBorder="1" applyAlignment="1">
      <alignment horizontal="center" vertical="center"/>
    </xf>
    <xf numFmtId="165" fontId="0" fillId="0" borderId="10" xfId="58" applyNumberFormat="1" applyFont="1" applyBorder="1" applyAlignment="1">
      <alignment horizontal="center" vertical="top"/>
    </xf>
    <xf numFmtId="165" fontId="0" fillId="0" borderId="10" xfId="58" applyNumberFormat="1" applyFont="1" applyBorder="1" applyAlignment="1">
      <alignment horizontal="center" vertical="center"/>
    </xf>
    <xf numFmtId="43" fontId="0" fillId="0" borderId="10" xfId="58" applyFont="1" applyBorder="1" applyAlignment="1">
      <alignment/>
    </xf>
    <xf numFmtId="43" fontId="0" fillId="0" borderId="0" xfId="0" applyNumberFormat="1" applyAlignment="1">
      <alignment/>
    </xf>
    <xf numFmtId="164" fontId="0" fillId="0" borderId="10" xfId="58" applyNumberFormat="1" applyFont="1" applyBorder="1" applyAlignment="1">
      <alignment horizontal="center" vertical="center"/>
    </xf>
    <xf numFmtId="166" fontId="0" fillId="0" borderId="10" xfId="58" applyNumberFormat="1" applyFont="1" applyBorder="1" applyAlignment="1">
      <alignment horizontal="center" vertical="top"/>
    </xf>
    <xf numFmtId="166" fontId="0" fillId="0" borderId="10" xfId="58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58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left" vertical="top" wrapText="1"/>
    </xf>
    <xf numFmtId="3" fontId="0" fillId="0" borderId="10" xfId="58" applyNumberFormat="1" applyFont="1" applyBorder="1" applyAlignment="1">
      <alignment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58" applyNumberFormat="1" applyFont="1" applyBorder="1" applyAlignment="1">
      <alignment horizontal="center" vertical="center"/>
    </xf>
    <xf numFmtId="166" fontId="0" fillId="33" borderId="10" xfId="58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5" fillId="0" borderId="0" xfId="0" applyNumberFormat="1" applyFont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/>
    </xf>
    <xf numFmtId="49" fontId="26" fillId="0" borderId="12" xfId="0" applyNumberFormat="1" applyFont="1" applyBorder="1" applyAlignment="1">
      <alignment horizontal="center" vertical="top"/>
    </xf>
    <xf numFmtId="49" fontId="26" fillId="0" borderId="13" xfId="0" applyNumberFormat="1" applyFont="1" applyBorder="1" applyAlignment="1">
      <alignment horizontal="center" vertical="top"/>
    </xf>
    <xf numFmtId="49" fontId="26" fillId="0" borderId="14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49" fontId="26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left"/>
    </xf>
    <xf numFmtId="3" fontId="26" fillId="0" borderId="10" xfId="0" applyNumberFormat="1" applyFont="1" applyBorder="1" applyAlignment="1">
      <alignment horizontal="center" vertical="top"/>
    </xf>
    <xf numFmtId="49" fontId="26" fillId="0" borderId="13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36.57421875" style="0" customWidth="1"/>
    <col min="2" max="2" width="7.140625" style="0" bestFit="1" customWidth="1"/>
    <col min="3" max="3" width="15.7109375" style="0" bestFit="1" customWidth="1"/>
    <col min="4" max="4" width="10.28125" style="0" customWidth="1"/>
    <col min="5" max="6" width="15.7109375" style="0" bestFit="1" customWidth="1"/>
    <col min="7" max="7" width="10.140625" style="0" customWidth="1"/>
  </cols>
  <sheetData>
    <row r="1" spans="1:5" ht="15" customHeight="1">
      <c r="A1" s="33" t="s">
        <v>135</v>
      </c>
      <c r="B1" s="33"/>
      <c r="C1" s="33"/>
      <c r="D1" s="33"/>
      <c r="E1" s="33"/>
    </row>
    <row r="2" spans="1:5" ht="15">
      <c r="A2" s="33" t="s">
        <v>131</v>
      </c>
      <c r="B2" s="33"/>
      <c r="C2" s="33"/>
      <c r="D2" s="33"/>
      <c r="E2" s="33"/>
    </row>
    <row r="3" spans="1:5" ht="14.25">
      <c r="A3" s="38"/>
      <c r="B3" s="38"/>
      <c r="C3" s="38"/>
      <c r="D3" s="38"/>
      <c r="E3" s="38"/>
    </row>
    <row r="4" spans="1:5" ht="14.25">
      <c r="A4" s="34" t="s">
        <v>0</v>
      </c>
      <c r="B4" s="34"/>
      <c r="C4" s="34"/>
      <c r="D4" s="34"/>
      <c r="E4" s="34"/>
    </row>
    <row r="5" spans="1:5" ht="57">
      <c r="A5" s="1" t="s">
        <v>1</v>
      </c>
      <c r="B5" s="1" t="s">
        <v>2</v>
      </c>
      <c r="C5" s="1" t="s">
        <v>133</v>
      </c>
      <c r="D5" s="1" t="s">
        <v>3</v>
      </c>
      <c r="E5" s="1" t="s">
        <v>134</v>
      </c>
    </row>
    <row r="6" spans="1:5" ht="14.2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ht="14.25">
      <c r="A7" s="34" t="s">
        <v>4</v>
      </c>
      <c r="B7" s="34"/>
      <c r="C7" s="34"/>
      <c r="D7" s="34"/>
      <c r="E7" s="34"/>
    </row>
    <row r="8" spans="1:5" ht="14.25">
      <c r="A8" s="3" t="s">
        <v>5</v>
      </c>
      <c r="B8" s="4" t="s">
        <v>9</v>
      </c>
      <c r="C8" s="19">
        <v>393848.31</v>
      </c>
      <c r="D8" s="14">
        <v>1</v>
      </c>
      <c r="E8" s="19">
        <f>C8*D8</f>
        <v>393848.31</v>
      </c>
    </row>
    <row r="9" spans="1:5" ht="14.25">
      <c r="A9" s="3" t="s">
        <v>6</v>
      </c>
      <c r="B9" s="4" t="s">
        <v>10</v>
      </c>
      <c r="C9" s="19">
        <v>0</v>
      </c>
      <c r="D9" s="14">
        <v>0.5</v>
      </c>
      <c r="E9" s="12">
        <f>C9*D9</f>
        <v>0</v>
      </c>
    </row>
    <row r="10" spans="1:5" ht="28.5">
      <c r="A10" s="3" t="s">
        <v>7</v>
      </c>
      <c r="B10" s="4" t="s">
        <v>11</v>
      </c>
      <c r="C10" s="19">
        <v>0</v>
      </c>
      <c r="D10" s="14">
        <v>0.5</v>
      </c>
      <c r="E10" s="12">
        <f>C10*D10</f>
        <v>0</v>
      </c>
    </row>
    <row r="11" spans="1:5" ht="14.25">
      <c r="A11" s="3" t="s">
        <v>8</v>
      </c>
      <c r="B11" s="4" t="s">
        <v>12</v>
      </c>
      <c r="C11" s="19">
        <f>C8+C9+C10</f>
        <v>393848.31</v>
      </c>
      <c r="D11" s="12"/>
      <c r="E11" s="19">
        <f>SUM(E8:E10)</f>
        <v>393848.31</v>
      </c>
    </row>
    <row r="12" spans="1:5" ht="14.25">
      <c r="A12" s="34" t="s">
        <v>13</v>
      </c>
      <c r="B12" s="34"/>
      <c r="C12" s="34"/>
      <c r="D12" s="34"/>
      <c r="E12" s="34"/>
    </row>
    <row r="13" spans="1:5" ht="42.75">
      <c r="A13" s="3" t="s">
        <v>14</v>
      </c>
      <c r="B13" s="5" t="s">
        <v>17</v>
      </c>
      <c r="C13" s="20"/>
      <c r="D13" s="15">
        <v>0.2</v>
      </c>
      <c r="E13" s="13">
        <f>D13*C13</f>
        <v>0</v>
      </c>
    </row>
    <row r="14" spans="1:5" ht="42.75">
      <c r="A14" s="3" t="s">
        <v>15</v>
      </c>
      <c r="B14" s="5" t="s">
        <v>18</v>
      </c>
      <c r="C14" s="20">
        <v>70495.66</v>
      </c>
      <c r="D14" s="15">
        <v>0.2</v>
      </c>
      <c r="E14" s="20">
        <f>D14*C14</f>
        <v>14099.132000000001</v>
      </c>
    </row>
    <row r="15" spans="1:5" ht="14.25">
      <c r="A15" s="3" t="s">
        <v>16</v>
      </c>
      <c r="B15" s="5" t="s">
        <v>19</v>
      </c>
      <c r="C15" s="20">
        <f>C13+C14</f>
        <v>70495.66</v>
      </c>
      <c r="D15" s="15"/>
      <c r="E15" s="20">
        <f>SUM(E13:E14)</f>
        <v>14099.132000000001</v>
      </c>
    </row>
    <row r="16" spans="1:5" ht="14.25">
      <c r="A16" s="35" t="s">
        <v>20</v>
      </c>
      <c r="B16" s="36"/>
      <c r="C16" s="36"/>
      <c r="D16" s="36"/>
      <c r="E16" s="37"/>
    </row>
    <row r="17" spans="1:5" ht="121.5" customHeight="1">
      <c r="A17" s="3" t="s">
        <v>21</v>
      </c>
      <c r="B17" s="5" t="s">
        <v>24</v>
      </c>
      <c r="C17" s="13">
        <v>0</v>
      </c>
      <c r="D17" s="8">
        <v>1</v>
      </c>
      <c r="E17" s="13">
        <f>C17*D17</f>
        <v>0</v>
      </c>
    </row>
    <row r="18" spans="1:5" ht="14.25">
      <c r="A18" s="3" t="s">
        <v>22</v>
      </c>
      <c r="B18" s="5" t="s">
        <v>25</v>
      </c>
      <c r="C18" s="21">
        <v>72885</v>
      </c>
      <c r="D18" s="8">
        <v>1</v>
      </c>
      <c r="E18" s="21">
        <f>C18*D18</f>
        <v>72885</v>
      </c>
    </row>
    <row r="19" spans="1:5" ht="14.25">
      <c r="A19" s="7" t="s">
        <v>23</v>
      </c>
      <c r="B19" s="5" t="s">
        <v>26</v>
      </c>
      <c r="C19" s="21">
        <f>SUM(C17:C18)</f>
        <v>72885</v>
      </c>
      <c r="D19" s="8"/>
      <c r="E19" s="21">
        <f>SUM(E17:E18)</f>
        <v>72885</v>
      </c>
    </row>
    <row r="20" spans="1:5" ht="14.25">
      <c r="A20" s="34" t="s">
        <v>27</v>
      </c>
      <c r="B20" s="34"/>
      <c r="C20" s="34"/>
      <c r="D20" s="34"/>
      <c r="E20" s="34"/>
    </row>
    <row r="21" spans="1:5" ht="47.25" customHeight="1">
      <c r="A21" s="3" t="s">
        <v>28</v>
      </c>
      <c r="B21" s="5" t="s">
        <v>41</v>
      </c>
      <c r="C21" s="20">
        <v>0</v>
      </c>
      <c r="D21" s="18">
        <v>1</v>
      </c>
      <c r="E21" s="20">
        <f>C21*D21</f>
        <v>0</v>
      </c>
    </row>
    <row r="22" spans="1:5" ht="86.25">
      <c r="A22" s="3" t="s">
        <v>29</v>
      </c>
      <c r="B22" s="5" t="s">
        <v>42</v>
      </c>
      <c r="C22" s="13">
        <v>0</v>
      </c>
      <c r="D22" s="18">
        <v>1</v>
      </c>
      <c r="E22" s="13">
        <f aca="true" t="shared" si="0" ref="E22:E32">C22*D22</f>
        <v>0</v>
      </c>
    </row>
    <row r="23" spans="1:5" ht="72">
      <c r="A23" s="3" t="s">
        <v>30</v>
      </c>
      <c r="B23" s="5" t="s">
        <v>43</v>
      </c>
      <c r="C23" s="13">
        <v>0</v>
      </c>
      <c r="D23" s="18">
        <v>0.5</v>
      </c>
      <c r="E23" s="13">
        <f t="shared" si="0"/>
        <v>0</v>
      </c>
    </row>
    <row r="24" spans="1:5" ht="72">
      <c r="A24" s="3" t="s">
        <v>31</v>
      </c>
      <c r="B24" s="5" t="s">
        <v>44</v>
      </c>
      <c r="C24" s="13">
        <v>0</v>
      </c>
      <c r="D24" s="18">
        <v>0.1</v>
      </c>
      <c r="E24" s="13">
        <f t="shared" si="0"/>
        <v>0</v>
      </c>
    </row>
    <row r="25" spans="1:5" ht="42.75">
      <c r="A25" s="3" t="s">
        <v>32</v>
      </c>
      <c r="B25" s="5" t="s">
        <v>45</v>
      </c>
      <c r="C25" s="13">
        <v>0</v>
      </c>
      <c r="D25" s="18">
        <v>0.5</v>
      </c>
      <c r="E25" s="13">
        <f t="shared" si="0"/>
        <v>0</v>
      </c>
    </row>
    <row r="26" spans="1:5" ht="86.25">
      <c r="A26" s="3" t="s">
        <v>33</v>
      </c>
      <c r="B26" s="5" t="s">
        <v>46</v>
      </c>
      <c r="C26" s="13">
        <v>0</v>
      </c>
      <c r="D26" s="18">
        <v>1</v>
      </c>
      <c r="E26" s="13">
        <f t="shared" si="0"/>
        <v>0</v>
      </c>
    </row>
    <row r="27" spans="1:5" ht="57">
      <c r="A27" s="3" t="s">
        <v>34</v>
      </c>
      <c r="B27" s="5" t="s">
        <v>47</v>
      </c>
      <c r="C27" s="13"/>
      <c r="D27" s="18">
        <v>1</v>
      </c>
      <c r="E27" s="13">
        <f t="shared" si="0"/>
        <v>0</v>
      </c>
    </row>
    <row r="28" spans="1:5" ht="28.5">
      <c r="A28" s="3" t="s">
        <v>35</v>
      </c>
      <c r="B28" s="5" t="s">
        <v>48</v>
      </c>
      <c r="C28" s="13">
        <v>0</v>
      </c>
      <c r="D28" s="18">
        <v>1</v>
      </c>
      <c r="E28" s="13">
        <f t="shared" si="0"/>
        <v>0</v>
      </c>
    </row>
    <row r="29" spans="1:5" ht="28.5">
      <c r="A29" s="3" t="s">
        <v>36</v>
      </c>
      <c r="B29" s="5" t="s">
        <v>49</v>
      </c>
      <c r="C29" s="13">
        <v>0</v>
      </c>
      <c r="D29" s="18">
        <v>0.1</v>
      </c>
      <c r="E29" s="13">
        <f t="shared" si="0"/>
        <v>0</v>
      </c>
    </row>
    <row r="30" spans="1:7" ht="57">
      <c r="A30" s="3" t="s">
        <v>37</v>
      </c>
      <c r="B30" s="5" t="s">
        <v>50</v>
      </c>
      <c r="C30" s="20">
        <v>106629417.81</v>
      </c>
      <c r="D30" s="18">
        <v>1</v>
      </c>
      <c r="E30" s="20">
        <f t="shared" si="0"/>
        <v>106629417.81</v>
      </c>
      <c r="F30" s="30"/>
      <c r="G30" s="31"/>
    </row>
    <row r="31" spans="1:5" ht="42.75">
      <c r="A31" s="3" t="s">
        <v>38</v>
      </c>
      <c r="B31" s="5" t="s">
        <v>51</v>
      </c>
      <c r="C31" s="13">
        <v>0</v>
      </c>
      <c r="D31" s="18">
        <v>0.5</v>
      </c>
      <c r="E31" s="13">
        <f t="shared" si="0"/>
        <v>0</v>
      </c>
    </row>
    <row r="32" spans="1:5" ht="72">
      <c r="A32" s="3" t="s">
        <v>39</v>
      </c>
      <c r="B32" s="5" t="s">
        <v>52</v>
      </c>
      <c r="C32" s="13">
        <v>0</v>
      </c>
      <c r="D32" s="18">
        <v>1</v>
      </c>
      <c r="E32" s="13">
        <f t="shared" si="0"/>
        <v>0</v>
      </c>
    </row>
    <row r="33" spans="1:5" ht="14.25">
      <c r="A33" s="3" t="s">
        <v>40</v>
      </c>
      <c r="B33" s="5" t="s">
        <v>53</v>
      </c>
      <c r="C33" s="20">
        <f>SUM(C28:C32)</f>
        <v>106629417.81</v>
      </c>
      <c r="D33" s="8"/>
      <c r="E33" s="21">
        <f>SUM(E21:E32)</f>
        <v>106629417.81</v>
      </c>
    </row>
    <row r="34" spans="1:5" ht="14.25">
      <c r="A34" s="34" t="s">
        <v>54</v>
      </c>
      <c r="B34" s="34"/>
      <c r="C34" s="34"/>
      <c r="D34" s="34"/>
      <c r="E34" s="34"/>
    </row>
    <row r="35" spans="1:5" ht="42.75">
      <c r="A35" s="7" t="s">
        <v>55</v>
      </c>
      <c r="B35" s="5" t="s">
        <v>56</v>
      </c>
      <c r="C35" s="13">
        <v>0</v>
      </c>
      <c r="D35" s="15">
        <v>1</v>
      </c>
      <c r="E35" s="13">
        <f>C35*D35</f>
        <v>0</v>
      </c>
    </row>
    <row r="36" spans="1:5" ht="86.25">
      <c r="A36" s="3" t="s">
        <v>57</v>
      </c>
      <c r="B36" s="5" t="s">
        <v>58</v>
      </c>
      <c r="C36" s="13">
        <v>0</v>
      </c>
      <c r="D36" s="15">
        <v>1</v>
      </c>
      <c r="E36" s="13">
        <f aca="true" t="shared" si="1" ref="E36:E55">C36*D36</f>
        <v>0</v>
      </c>
    </row>
    <row r="37" spans="1:5" ht="100.5">
      <c r="A37" s="3" t="s">
        <v>59</v>
      </c>
      <c r="B37" s="5" t="s">
        <v>60</v>
      </c>
      <c r="C37" s="13">
        <v>0</v>
      </c>
      <c r="D37" s="15">
        <v>1</v>
      </c>
      <c r="E37" s="13">
        <f t="shared" si="1"/>
        <v>0</v>
      </c>
    </row>
    <row r="38" spans="1:5" ht="86.25">
      <c r="A38" s="3" t="s">
        <v>61</v>
      </c>
      <c r="B38" s="5" t="s">
        <v>62</v>
      </c>
      <c r="C38" s="13">
        <v>0</v>
      </c>
      <c r="D38" s="15">
        <v>0.5</v>
      </c>
      <c r="E38" s="13">
        <f t="shared" si="1"/>
        <v>0</v>
      </c>
    </row>
    <row r="39" spans="1:5" ht="86.25">
      <c r="A39" s="3" t="s">
        <v>63</v>
      </c>
      <c r="B39" s="5" t="s">
        <v>64</v>
      </c>
      <c r="C39" s="13">
        <v>0</v>
      </c>
      <c r="D39" s="15">
        <v>0.1</v>
      </c>
      <c r="E39" s="13">
        <f t="shared" si="1"/>
        <v>0</v>
      </c>
    </row>
    <row r="40" spans="1:5" ht="114.75">
      <c r="A40" s="3" t="s">
        <v>65</v>
      </c>
      <c r="B40" s="5" t="s">
        <v>66</v>
      </c>
      <c r="C40" s="13">
        <v>0</v>
      </c>
      <c r="D40" s="15">
        <v>1</v>
      </c>
      <c r="E40" s="13">
        <f t="shared" si="1"/>
        <v>0</v>
      </c>
    </row>
    <row r="41" spans="1:5" ht="114.75">
      <c r="A41" s="3" t="s">
        <v>67</v>
      </c>
      <c r="B41" s="5" t="s">
        <v>68</v>
      </c>
      <c r="C41" s="13">
        <v>0</v>
      </c>
      <c r="D41" s="15">
        <v>1</v>
      </c>
      <c r="E41" s="13">
        <f t="shared" si="1"/>
        <v>0</v>
      </c>
    </row>
    <row r="42" spans="1:7" ht="42.75">
      <c r="A42" s="3" t="s">
        <v>69</v>
      </c>
      <c r="B42" s="5" t="s">
        <v>70</v>
      </c>
      <c r="C42" s="13">
        <v>0</v>
      </c>
      <c r="D42" s="15">
        <v>1</v>
      </c>
      <c r="E42" s="13">
        <f t="shared" si="1"/>
        <v>0</v>
      </c>
      <c r="F42" s="28"/>
      <c r="G42" s="29"/>
    </row>
    <row r="43" spans="1:5" ht="42.75">
      <c r="A43" s="3" t="s">
        <v>71</v>
      </c>
      <c r="B43" s="5" t="s">
        <v>72</v>
      </c>
      <c r="C43" s="13">
        <v>0</v>
      </c>
      <c r="D43" s="15">
        <v>1</v>
      </c>
      <c r="E43" s="13">
        <f t="shared" si="1"/>
        <v>0</v>
      </c>
    </row>
    <row r="44" spans="1:5" ht="72">
      <c r="A44" s="3" t="s">
        <v>73</v>
      </c>
      <c r="B44" s="5" t="s">
        <v>74</v>
      </c>
      <c r="C44" s="13">
        <v>0</v>
      </c>
      <c r="D44" s="15">
        <v>1</v>
      </c>
      <c r="E44" s="13">
        <f t="shared" si="1"/>
        <v>0</v>
      </c>
    </row>
    <row r="45" spans="1:5" ht="100.5">
      <c r="A45" s="3" t="s">
        <v>75</v>
      </c>
      <c r="B45" s="5" t="s">
        <v>76</v>
      </c>
      <c r="C45" s="13">
        <v>0</v>
      </c>
      <c r="D45" s="15">
        <v>1</v>
      </c>
      <c r="E45" s="13">
        <f t="shared" si="1"/>
        <v>0</v>
      </c>
    </row>
    <row r="46" spans="1:5" ht="28.5">
      <c r="A46" s="3" t="s">
        <v>35</v>
      </c>
      <c r="B46" s="5" t="s">
        <v>77</v>
      </c>
      <c r="C46" s="13">
        <v>0</v>
      </c>
      <c r="D46" s="15">
        <v>1</v>
      </c>
      <c r="E46" s="13">
        <f t="shared" si="1"/>
        <v>0</v>
      </c>
    </row>
    <row r="47" spans="1:5" ht="42.75">
      <c r="A47" s="3" t="s">
        <v>78</v>
      </c>
      <c r="B47" s="5" t="s">
        <v>79</v>
      </c>
      <c r="C47" s="20">
        <v>2558406.61</v>
      </c>
      <c r="D47" s="15">
        <v>1</v>
      </c>
      <c r="E47" s="20">
        <f t="shared" si="1"/>
        <v>2558406.61</v>
      </c>
    </row>
    <row r="48" spans="1:5" ht="86.25">
      <c r="A48" s="3" t="s">
        <v>80</v>
      </c>
      <c r="B48" s="5" t="s">
        <v>81</v>
      </c>
      <c r="C48" s="13">
        <v>0</v>
      </c>
      <c r="D48" s="15">
        <v>1</v>
      </c>
      <c r="E48" s="13">
        <f t="shared" si="1"/>
        <v>0</v>
      </c>
    </row>
    <row r="49" spans="1:5" ht="57">
      <c r="A49" s="3" t="s">
        <v>82</v>
      </c>
      <c r="B49" s="5" t="s">
        <v>83</v>
      </c>
      <c r="C49" s="13">
        <v>0</v>
      </c>
      <c r="D49" s="15">
        <v>1</v>
      </c>
      <c r="E49" s="13">
        <f t="shared" si="1"/>
        <v>0</v>
      </c>
    </row>
    <row r="50" spans="1:5" ht="96" customHeight="1">
      <c r="A50" s="3" t="s">
        <v>85</v>
      </c>
      <c r="B50" s="5" t="s">
        <v>84</v>
      </c>
      <c r="C50" s="13">
        <v>0</v>
      </c>
      <c r="D50" s="15">
        <v>1</v>
      </c>
      <c r="E50" s="13">
        <f t="shared" si="1"/>
        <v>0</v>
      </c>
    </row>
    <row r="51" spans="1:5" ht="86.25">
      <c r="A51" s="3" t="s">
        <v>86</v>
      </c>
      <c r="B51" s="5" t="s">
        <v>87</v>
      </c>
      <c r="C51" s="13">
        <v>0</v>
      </c>
      <c r="D51" s="15">
        <v>1</v>
      </c>
      <c r="E51" s="13">
        <f t="shared" si="1"/>
        <v>0</v>
      </c>
    </row>
    <row r="52" spans="1:5" ht="57">
      <c r="A52" s="3" t="s">
        <v>88</v>
      </c>
      <c r="B52" s="5" t="s">
        <v>89</v>
      </c>
      <c r="C52" s="13">
        <v>0</v>
      </c>
      <c r="D52" s="15">
        <v>1</v>
      </c>
      <c r="E52" s="13">
        <f t="shared" si="1"/>
        <v>0</v>
      </c>
    </row>
    <row r="53" spans="1:5" ht="86.25">
      <c r="A53" s="3" t="s">
        <v>132</v>
      </c>
      <c r="B53" s="5" t="s">
        <v>90</v>
      </c>
      <c r="C53" s="13">
        <v>0</v>
      </c>
      <c r="D53" s="15">
        <v>1</v>
      </c>
      <c r="E53" s="13">
        <f t="shared" si="1"/>
        <v>0</v>
      </c>
    </row>
    <row r="54" spans="1:5" ht="57">
      <c r="A54" s="3" t="s">
        <v>91</v>
      </c>
      <c r="B54" s="5" t="s">
        <v>92</v>
      </c>
      <c r="C54" s="13"/>
      <c r="D54" s="15">
        <v>1</v>
      </c>
      <c r="E54" s="13">
        <f t="shared" si="1"/>
        <v>0</v>
      </c>
    </row>
    <row r="55" spans="1:7" ht="14.25">
      <c r="A55" s="23" t="s">
        <v>93</v>
      </c>
      <c r="B55" s="21" t="s">
        <v>94</v>
      </c>
      <c r="C55" s="22">
        <v>255848.94</v>
      </c>
      <c r="D55" s="26">
        <v>0.1</v>
      </c>
      <c r="E55" s="22">
        <f t="shared" si="1"/>
        <v>25584.894</v>
      </c>
      <c r="F55" s="17"/>
      <c r="G55" s="17"/>
    </row>
    <row r="56" spans="1:5" ht="14.25">
      <c r="A56" s="23" t="s">
        <v>95</v>
      </c>
      <c r="B56" s="21" t="s">
        <v>96</v>
      </c>
      <c r="C56" s="22">
        <f>SUM(C35:C55)</f>
        <v>2814255.55</v>
      </c>
      <c r="D56" s="22"/>
      <c r="E56" s="22">
        <f>SUM(E35:E55)</f>
        <v>2583991.5039999997</v>
      </c>
    </row>
    <row r="57" spans="1:5" ht="14.25">
      <c r="A57" s="41" t="s">
        <v>97</v>
      </c>
      <c r="B57" s="41"/>
      <c r="C57" s="41"/>
      <c r="D57" s="41"/>
      <c r="E57" s="41"/>
    </row>
    <row r="58" spans="1:7" ht="60" customHeight="1">
      <c r="A58" s="23" t="s">
        <v>129</v>
      </c>
      <c r="B58" s="25" t="s">
        <v>98</v>
      </c>
      <c r="C58" s="21">
        <v>7861545.16</v>
      </c>
      <c r="D58" s="21">
        <v>1</v>
      </c>
      <c r="E58" s="21">
        <f>C58*D58</f>
        <v>7861545.16</v>
      </c>
      <c r="F58" s="30"/>
      <c r="G58" s="32"/>
    </row>
    <row r="59" spans="1:5" ht="42.75">
      <c r="A59" s="3" t="s">
        <v>99</v>
      </c>
      <c r="B59" s="9"/>
      <c r="C59" s="6"/>
      <c r="D59" s="8"/>
      <c r="E59" s="21">
        <f>E11+E15+E19+E33+E56+E58</f>
        <v>117555786.916</v>
      </c>
    </row>
    <row r="60" spans="1:5" ht="33" customHeight="1">
      <c r="A60" s="3" t="s">
        <v>100</v>
      </c>
      <c r="B60" s="9"/>
      <c r="C60" s="6"/>
      <c r="D60" s="8"/>
      <c r="E60" s="21">
        <f>E59</f>
        <v>117555786.916</v>
      </c>
    </row>
    <row r="61" spans="1:5" ht="14.25">
      <c r="A61" s="42" t="s">
        <v>101</v>
      </c>
      <c r="B61" s="42"/>
      <c r="C61" s="42"/>
      <c r="D61" s="42"/>
      <c r="E61" s="43"/>
    </row>
    <row r="62" spans="1:5" ht="72">
      <c r="A62" s="3" t="s">
        <v>102</v>
      </c>
      <c r="B62" s="5" t="s">
        <v>103</v>
      </c>
      <c r="C62" s="13">
        <v>0</v>
      </c>
      <c r="D62" s="16"/>
      <c r="E62" s="13">
        <f>C62</f>
        <v>0</v>
      </c>
    </row>
    <row r="63" spans="1:5" ht="42.75">
      <c r="A63" s="3" t="s">
        <v>104</v>
      </c>
      <c r="B63" s="5" t="s">
        <v>105</v>
      </c>
      <c r="C63" s="13">
        <v>0</v>
      </c>
      <c r="D63" s="16"/>
      <c r="E63" s="13">
        <f aca="true" t="shared" si="2" ref="E63:E71">C63</f>
        <v>0</v>
      </c>
    </row>
    <row r="64" spans="1:5" ht="33.75" customHeight="1">
      <c r="A64" s="3" t="s">
        <v>106</v>
      </c>
      <c r="B64" s="5" t="s">
        <v>107</v>
      </c>
      <c r="C64" s="13">
        <v>0</v>
      </c>
      <c r="D64" s="16"/>
      <c r="E64" s="13">
        <f t="shared" si="2"/>
        <v>0</v>
      </c>
    </row>
    <row r="65" spans="1:5" ht="14.25">
      <c r="A65" s="3" t="s">
        <v>108</v>
      </c>
      <c r="B65" s="5" t="s">
        <v>109</v>
      </c>
      <c r="C65" s="27">
        <v>144218</v>
      </c>
      <c r="D65" s="16"/>
      <c r="E65" s="20">
        <f t="shared" si="2"/>
        <v>144218</v>
      </c>
    </row>
    <row r="66" spans="1:7" ht="42.75">
      <c r="A66" s="3" t="s">
        <v>110</v>
      </c>
      <c r="B66" s="5" t="s">
        <v>111</v>
      </c>
      <c r="C66" s="13">
        <v>0</v>
      </c>
      <c r="D66" s="16"/>
      <c r="E66" s="13">
        <f t="shared" si="2"/>
        <v>0</v>
      </c>
      <c r="G66" s="17"/>
    </row>
    <row r="67" spans="1:5" ht="42.75">
      <c r="A67" s="3" t="s">
        <v>112</v>
      </c>
      <c r="B67" s="5" t="s">
        <v>113</v>
      </c>
      <c r="C67" s="13">
        <v>0</v>
      </c>
      <c r="D67" s="16"/>
      <c r="E67" s="13">
        <f t="shared" si="2"/>
        <v>0</v>
      </c>
    </row>
    <row r="68" spans="1:5" ht="100.5">
      <c r="A68" s="3" t="s">
        <v>114</v>
      </c>
      <c r="B68" s="5" t="s">
        <v>115</v>
      </c>
      <c r="C68" s="13">
        <v>0</v>
      </c>
      <c r="D68" s="16"/>
      <c r="E68" s="13">
        <f t="shared" si="2"/>
        <v>0</v>
      </c>
    </row>
    <row r="69" spans="1:5" ht="28.5">
      <c r="A69" s="3" t="s">
        <v>116</v>
      </c>
      <c r="B69" s="5" t="s">
        <v>117</v>
      </c>
      <c r="C69" s="13">
        <v>0</v>
      </c>
      <c r="D69" s="16"/>
      <c r="E69" s="13">
        <f t="shared" si="2"/>
        <v>0</v>
      </c>
    </row>
    <row r="70" spans="1:5" ht="42.75">
      <c r="A70" s="3" t="s">
        <v>118</v>
      </c>
      <c r="B70" s="5" t="s">
        <v>119</v>
      </c>
      <c r="C70" s="13">
        <v>0</v>
      </c>
      <c r="D70" s="16"/>
      <c r="E70" s="13">
        <f t="shared" si="2"/>
        <v>0</v>
      </c>
    </row>
    <row r="71" spans="1:5" ht="14.25">
      <c r="A71" s="3" t="s">
        <v>120</v>
      </c>
      <c r="B71" s="5" t="s">
        <v>121</v>
      </c>
      <c r="C71" s="13">
        <v>0</v>
      </c>
      <c r="D71" s="16"/>
      <c r="E71" s="13">
        <f t="shared" si="2"/>
        <v>0</v>
      </c>
    </row>
    <row r="72" spans="1:5" ht="14.25">
      <c r="A72" s="23" t="s">
        <v>122</v>
      </c>
      <c r="B72" s="21"/>
      <c r="C72" s="22">
        <f>SUM(C62:C71)</f>
        <v>144218</v>
      </c>
      <c r="D72" s="24"/>
      <c r="E72" s="22">
        <f>SUM(E62:E71)</f>
        <v>144218</v>
      </c>
    </row>
    <row r="73" spans="1:5" ht="14.25">
      <c r="A73" s="41" t="s">
        <v>123</v>
      </c>
      <c r="B73" s="41"/>
      <c r="C73" s="41"/>
      <c r="D73" s="41"/>
      <c r="E73" s="41"/>
    </row>
    <row r="74" spans="1:5" ht="14.25">
      <c r="A74" s="44" t="s">
        <v>124</v>
      </c>
      <c r="B74" s="44"/>
      <c r="C74" s="44"/>
      <c r="D74" s="44"/>
      <c r="E74" s="21">
        <f>E59-E72</f>
        <v>117411568.916</v>
      </c>
    </row>
    <row r="77" spans="1:4" ht="14.25">
      <c r="A77" s="39" t="s">
        <v>125</v>
      </c>
      <c r="B77" s="39"/>
      <c r="C77" s="40" t="s">
        <v>126</v>
      </c>
      <c r="D77" s="40"/>
    </row>
    <row r="79" spans="1:4" ht="14.25">
      <c r="A79" s="39" t="s">
        <v>130</v>
      </c>
      <c r="B79" s="39"/>
      <c r="C79" s="10" t="s">
        <v>127</v>
      </c>
      <c r="D79" s="10"/>
    </row>
    <row r="81" ht="14.25">
      <c r="A81" s="11" t="s">
        <v>128</v>
      </c>
    </row>
    <row r="88" ht="14.25">
      <c r="E88" s="17"/>
    </row>
    <row r="89" ht="14.25">
      <c r="E89" s="17"/>
    </row>
  </sheetData>
  <sheetProtection/>
  <mergeCells count="19">
    <mergeCell ref="A77:B77"/>
    <mergeCell ref="A79:B79"/>
    <mergeCell ref="C77:D77"/>
    <mergeCell ref="A34:E34"/>
    <mergeCell ref="A57:E57"/>
    <mergeCell ref="A61:E61"/>
    <mergeCell ref="A73:E73"/>
    <mergeCell ref="A74:D74"/>
    <mergeCell ref="F42:G42"/>
    <mergeCell ref="F30:G30"/>
    <mergeCell ref="F58:G58"/>
    <mergeCell ref="A1:E1"/>
    <mergeCell ref="A2:E2"/>
    <mergeCell ref="A20:E20"/>
    <mergeCell ref="A7:E7"/>
    <mergeCell ref="A4:E4"/>
    <mergeCell ref="A12:E12"/>
    <mergeCell ref="A16:E16"/>
    <mergeCell ref="A3:E3"/>
  </mergeCells>
  <printOptions horizontalCentered="1"/>
  <pageMargins left="0.1968503937007874" right="0.1968503937007874" top="0.15748031496062992" bottom="0.15748031496062992" header="0" footer="0"/>
  <pageSetup fitToHeight="4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Юлия Брянцева</cp:lastModifiedBy>
  <cp:lastPrinted>2010-09-28T07:36:36Z</cp:lastPrinted>
  <dcterms:created xsi:type="dcterms:W3CDTF">2009-03-10T12:29:10Z</dcterms:created>
  <dcterms:modified xsi:type="dcterms:W3CDTF">2010-09-28T07:50:52Z</dcterms:modified>
  <cp:category/>
  <cp:version/>
  <cp:contentType/>
  <cp:contentStatus/>
</cp:coreProperties>
</file>